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.Hancock\Desktop\"/>
    </mc:Choice>
  </mc:AlternateContent>
  <bookViews>
    <workbookView xWindow="0" yWindow="0" windowWidth="15345" windowHeight="67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92" i="1" l="1"/>
  <c r="E93" i="1"/>
  <c r="E94" i="1"/>
  <c r="E53" i="1"/>
  <c r="E22" i="1"/>
  <c r="E51" i="1"/>
  <c r="E100" i="1"/>
  <c r="E82" i="1"/>
  <c r="E83" i="1"/>
  <c r="E84" i="1"/>
  <c r="E81" i="1"/>
  <c r="E75" i="1"/>
  <c r="E73" i="1"/>
  <c r="E71" i="1"/>
  <c r="E69" i="1"/>
  <c r="E67" i="1"/>
  <c r="E23" i="1"/>
  <c r="E25" i="1"/>
  <c r="E35" i="1"/>
  <c r="E36" i="1"/>
  <c r="E37" i="1"/>
  <c r="E38" i="1"/>
  <c r="E24" i="1"/>
  <c r="E27" i="1" s="1"/>
  <c r="E43" i="1" s="1"/>
  <c r="E40" i="1"/>
  <c r="E96" i="1"/>
  <c r="E97" i="1"/>
</calcChain>
</file>

<file path=xl/comments1.xml><?xml version="1.0" encoding="utf-8"?>
<comments xmlns="http://schemas.openxmlformats.org/spreadsheetml/2006/main">
  <authors>
    <author>Jane Allen</author>
    <author>Nicola Moody</author>
  </authors>
  <commentList>
    <comment ref="B22" authorId="0" shapeId="0">
      <text>
        <r>
          <rPr>
            <b/>
            <sz val="9"/>
            <color indexed="81"/>
            <rFont val="Tahoma"/>
            <family val="2"/>
          </rPr>
          <t xml:space="preserve">
Presumption: 
</t>
        </r>
        <r>
          <rPr>
            <sz val="9"/>
            <color indexed="81"/>
            <rFont val="Tahoma"/>
            <family val="2"/>
          </rPr>
          <t xml:space="preserve">Client assumed to have lost their settled accommodation within the next two weeks, ‘sofa surfs’ for two weeks after that, then spends two weeks in emergency B&amp;B accommodation (£194 a week), and the remaining six weeks in a hostel (£518 a week). 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 xml:space="preserve">
Presumption:
</t>
        </r>
        <r>
          <rPr>
            <sz val="9"/>
            <color indexed="81"/>
            <rFont val="Tahoma"/>
            <family val="2"/>
          </rPr>
          <t xml:space="preserve">
Client assumed to have no direct housing costs, but to be using a day centre for three days a week (£77.80 per day) and a direct access scheme two nights a week (£74 per night).</t>
        </r>
      </text>
    </comment>
    <comment ref="B24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Presumption: 
</t>
        </r>
        <r>
          <rPr>
            <sz val="9"/>
            <color indexed="81"/>
            <rFont val="Tahoma"/>
            <family val="2"/>
          </rPr>
          <t>Client assumed to be living in a B&amp;B, at a rate of £194 a week</t>
        </r>
      </text>
    </comment>
    <comment ref="B25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Presumption: </t>
        </r>
        <r>
          <rPr>
            <sz val="9"/>
            <color indexed="81"/>
            <rFont val="Tahoma"/>
            <family val="2"/>
          </rPr>
          <t xml:space="preserve">
Client assumed to be living in a hostel, with attached support workers, at £518 per week.</t>
        </r>
      </text>
    </comment>
    <comment ref="B35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Definition and presumption: </t>
        </r>
        <r>
          <rPr>
            <sz val="9"/>
            <color indexed="81"/>
            <rFont val="Tahoma"/>
            <family val="2"/>
          </rPr>
          <t xml:space="preserve">
Not requiring any advice or assistance in day-to-day living
No costs incurred</t>
        </r>
      </text>
    </comment>
    <comment ref="B36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Definition and presumption:</t>
        </r>
        <r>
          <rPr>
            <sz val="9"/>
            <color indexed="81"/>
            <rFont val="Tahoma"/>
            <family val="2"/>
          </rPr>
          <t xml:space="preserve">
To achieve independent living may require advice and guidance that could be delivered by a trained volunteer 
Needs one floating support visit per week @ £78
</t>
        </r>
      </text>
    </comment>
    <comment ref="B37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Definition and presumption:</t>
        </r>
        <r>
          <rPr>
            <sz val="9"/>
            <color indexed="81"/>
            <rFont val="Tahoma"/>
            <family val="2"/>
          </rPr>
          <t xml:space="preserve"> 
Needs professional intervention. 
Without settled circumstances in which to deal with support needs, may require hospitalisation during quarter (£3,015); use A&amp;E in lieu of access to GP services (2 visits during quarter @ £147 each); and be involved in crime, example used here is a single involvement in common assault (£1,750).</t>
        </r>
      </text>
    </comment>
    <comment ref="B38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Definition and presumption:</t>
        </r>
        <r>
          <rPr>
            <sz val="9"/>
            <color indexed="81"/>
            <rFont val="Tahoma"/>
            <family val="2"/>
          </rPr>
          <t xml:space="preserve">
At risk of re-offending
Without stable housing may  be tempted to shoplift (3 occurences at £124 each) and be involved in a common assault (£1,750).</t>
        </r>
      </text>
    </comment>
  </commentList>
</comments>
</file>

<file path=xl/sharedStrings.xml><?xml version="1.0" encoding="utf-8"?>
<sst xmlns="http://schemas.openxmlformats.org/spreadsheetml/2006/main" count="72" uniqueCount="63">
  <si>
    <t>At risk</t>
  </si>
  <si>
    <t>Street homeless</t>
  </si>
  <si>
    <t>Cost to society per quarter</t>
  </si>
  <si>
    <t>Number of clients in that category</t>
  </si>
  <si>
    <t>B&amp;B</t>
  </si>
  <si>
    <t>Hostel</t>
  </si>
  <si>
    <t>Housing circumstances of your currently caseworked clients who were helped into a PRS tenancy</t>
  </si>
  <si>
    <t>Needs levels of currently caseworked clients before they were helped into a PRS tenancy</t>
  </si>
  <si>
    <t>Low</t>
  </si>
  <si>
    <t>Medium</t>
  </si>
  <si>
    <t>High</t>
  </si>
  <si>
    <t>Net access cost per tenancy in the last quarter</t>
  </si>
  <si>
    <t>A. GROSS COST SAVING, HOUSING</t>
  </si>
  <si>
    <t>B. GROSS COST SAVING, NON-HOUSING</t>
  </si>
  <si>
    <t xml:space="preserve">per hour (minimum wage) </t>
  </si>
  <si>
    <t>total value</t>
  </si>
  <si>
    <t>1. Scale of operation</t>
  </si>
  <si>
    <t>Number of clients currently caseworked</t>
  </si>
  <si>
    <t>Number of new tenancies created in the last quarter</t>
  </si>
  <si>
    <t>2. Estimating social benefit</t>
  </si>
  <si>
    <t>3. Successful outcomes</t>
  </si>
  <si>
    <t>4. Foothold in the local housing market</t>
  </si>
  <si>
    <t>Number of landlord using your scheme twice or more in the last quarter</t>
  </si>
  <si>
    <t>Number of tenancies matched with a client within 5 days of a property being accepted by the scheme</t>
  </si>
  <si>
    <t>CRISIS PERFORMANCE INDICATORS</t>
  </si>
  <si>
    <t>Number</t>
  </si>
  <si>
    <t>Number of individuals receiving help to become tenancy-ready in the last quarter</t>
  </si>
  <si>
    <t>Overall cost</t>
  </si>
  <si>
    <t>Number of tenancies coming to an end in the last quarter</t>
  </si>
  <si>
    <t>Percentage</t>
  </si>
  <si>
    <t>5. Sustainable tenancies</t>
  </si>
  <si>
    <t>Percentage of properties used by your currently caseworked clients that were inspected by the scheme and met criteria agreed with local authority</t>
  </si>
  <si>
    <t>Percentage of your currently caseworked clients who received home-making support, where required</t>
  </si>
  <si>
    <t>Percentage of your currently caseworked clients who have made formal arrangements to pay the rent</t>
  </si>
  <si>
    <t xml:space="preserve">Percentage of tenancies that, in the last quarter, ended as a consequence of rent arrears </t>
  </si>
  <si>
    <t>Percentage of tenancies that, in the last quarter, ended as a consequence of anti-social behaviour</t>
  </si>
  <si>
    <t>6. Meaningful activity</t>
  </si>
  <si>
    <t>The number of currently caseworked clients who have</t>
  </si>
  <si>
    <t>sustained or entered into full-time or part-time employment</t>
  </si>
  <si>
    <t xml:space="preserve">sustained or begun studying in further or higher education </t>
  </si>
  <si>
    <t>sustained or begun training  courses</t>
  </si>
  <si>
    <t>taken up volunteering opportunities</t>
  </si>
  <si>
    <t>7. Value for money</t>
  </si>
  <si>
    <t xml:space="preserve">Support staff </t>
  </si>
  <si>
    <t>Administrative staff</t>
  </si>
  <si>
    <t>Other</t>
  </si>
  <si>
    <t>Number of landlords new to the scheme in the last quarter</t>
  </si>
  <si>
    <t>Access fund: net cost per tenancy</t>
  </si>
  <si>
    <t>NOTE THAT THESE PERCENTAGES WILL NOT ADD TO 100</t>
  </si>
  <si>
    <t>Percentage of tenancies where the initial tenancy term has come to an end in the last quarter and the tenancy has been renewed</t>
  </si>
  <si>
    <t>Number of properties where scheme intervention led to an improvement in the property standard</t>
  </si>
  <si>
    <t>Net non-staff access costs in the last quarter</t>
  </si>
  <si>
    <t>number of hours per week</t>
  </si>
  <si>
    <t>Annual value of volunteer staffing resource</t>
  </si>
  <si>
    <t>Weekly</t>
  </si>
  <si>
    <t>Annually (over 48 weeks)</t>
  </si>
  <si>
    <t>Ex-offender</t>
  </si>
  <si>
    <t>Percentage of cases where the tenancy was not renewed but still ended positively in the last quarter</t>
  </si>
  <si>
    <t>Gross cost saving, per quarter: housing</t>
  </si>
  <si>
    <t>Gross cost saving, per quarter, non-housing</t>
  </si>
  <si>
    <t>TOTAL GROSS COST SAVING, PER QUARTER</t>
  </si>
  <si>
    <t>Number of currently caseworked clients in shared properties</t>
  </si>
  <si>
    <t>Number of currently caseworked 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</si>
</sst>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164" formatCode="&quot;£&quot;#,##0.00"/>
    <numFmt numFmtId="165" formatCode="&quot;£&quot;#,##0"/>
    <numFmt numFmtId="166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62"/>
      <name val="Calibri"/>
      <family val="2"/>
    </font>
    <font>
      <sz val="22"/>
      <color indexed="8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1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10" fillId="2" borderId="0" applyNumberFormat="0" applyBorder="0" applyAlignment="0" applyProtection="0"/>
    <xf numFmtId="0" fontId="11" fillId="0" borderId="1" applyNumberFormat="0" applyFill="0" applyAlignment="0" applyProtection="0"/>
  </cellStyleXfs>
  <cellXfs count="42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/>
    <xf numFmtId="164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/>
    <xf numFmtId="165" fontId="2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2" fontId="0" fillId="0" borderId="0" xfId="0" applyNumberFormat="1"/>
    <xf numFmtId="1" fontId="0" fillId="0" borderId="0" xfId="0" applyNumberFormat="1"/>
    <xf numFmtId="0" fontId="5" fillId="0" borderId="0" xfId="0" applyFont="1"/>
    <xf numFmtId="0" fontId="6" fillId="0" borderId="0" xfId="0" applyFont="1"/>
    <xf numFmtId="0" fontId="11" fillId="0" borderId="1" xfId="2"/>
    <xf numFmtId="165" fontId="11" fillId="0" borderId="1" xfId="2" applyNumberFormat="1"/>
    <xf numFmtId="0" fontId="10" fillId="2" borderId="0" xfId="1"/>
    <xf numFmtId="165" fontId="10" fillId="2" borderId="0" xfId="1" applyNumberFormat="1" applyAlignment="1">
      <alignment vertical="top" wrapText="1"/>
    </xf>
    <xf numFmtId="0" fontId="10" fillId="2" borderId="0" xfId="1" applyAlignment="1">
      <alignment vertical="top" wrapText="1"/>
    </xf>
    <xf numFmtId="165" fontId="9" fillId="2" borderId="0" xfId="1" applyNumberFormat="1" applyFont="1" applyAlignment="1">
      <alignment vertical="top" wrapText="1"/>
    </xf>
    <xf numFmtId="165" fontId="9" fillId="2" borderId="0" xfId="1" applyNumberFormat="1" applyFont="1" applyAlignment="1">
      <alignment horizontal="left" vertical="top"/>
    </xf>
    <xf numFmtId="165" fontId="10" fillId="2" borderId="0" xfId="1" applyNumberFormat="1"/>
    <xf numFmtId="0" fontId="11" fillId="0" borderId="1" xfId="2" applyAlignment="1">
      <alignment wrapText="1"/>
    </xf>
    <xf numFmtId="8" fontId="0" fillId="0" borderId="0" xfId="0" applyNumberFormat="1"/>
    <xf numFmtId="165" fontId="0" fillId="0" borderId="0" xfId="0" applyNumberFormat="1" applyFill="1"/>
    <xf numFmtId="166" fontId="0" fillId="0" borderId="0" xfId="0" applyNumberFormat="1"/>
    <xf numFmtId="0" fontId="0" fillId="0" borderId="0" xfId="0" applyFont="1"/>
    <xf numFmtId="9" fontId="0" fillId="0" borderId="0" xfId="0" applyNumberFormat="1" applyFont="1"/>
    <xf numFmtId="165" fontId="0" fillId="0" borderId="0" xfId="0" applyNumberFormat="1" applyFont="1"/>
    <xf numFmtId="9" fontId="0" fillId="0" borderId="0" xfId="0" applyNumberFormat="1"/>
    <xf numFmtId="166" fontId="0" fillId="0" borderId="0" xfId="0" applyNumberFormat="1" applyAlignment="1">
      <alignment wrapText="1"/>
    </xf>
    <xf numFmtId="1" fontId="0" fillId="0" borderId="0" xfId="0" applyNumberFormat="1" applyFill="1" applyAlignment="1">
      <alignment horizontal="right"/>
    </xf>
    <xf numFmtId="165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10" fillId="2" borderId="0" xfId="1" applyAlignment="1">
      <alignment horizontal="left"/>
    </xf>
    <xf numFmtId="0" fontId="9" fillId="2" borderId="0" xfId="1" applyFont="1" applyAlignment="1">
      <alignment vertical="top" wrapText="1"/>
    </xf>
    <xf numFmtId="165" fontId="9" fillId="2" borderId="0" xfId="1" applyNumberFormat="1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/>
    <xf numFmtId="0" fontId="7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0" borderId="0" xfId="0" applyFont="1" applyAlignment="1"/>
  </cellXfs>
  <cellStyles count="3">
    <cellStyle name="20% - Accent1" xfId="1" builtinId="30"/>
    <cellStyle name="Heading 2" xfId="2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1"/>
  <sheetViews>
    <sheetView tabSelected="1" topLeftCell="A68" zoomScale="80" zoomScaleNormal="80" workbookViewId="0">
      <selection activeCell="J89" sqref="J89"/>
    </sheetView>
  </sheetViews>
  <sheetFormatPr defaultRowHeight="15" x14ac:dyDescent="0.25"/>
  <cols>
    <col min="1" max="1" width="4.7109375" customWidth="1"/>
    <col min="2" max="2" width="37.28515625" customWidth="1"/>
    <col min="3" max="3" width="33.7109375" style="5" customWidth="1"/>
    <col min="4" max="4" width="30" customWidth="1"/>
    <col min="5" max="5" width="23.140625" style="5" customWidth="1"/>
  </cols>
  <sheetData>
    <row r="1" spans="1:5" ht="28.5" x14ac:dyDescent="0.45">
      <c r="B1" s="12" t="s">
        <v>24</v>
      </c>
    </row>
    <row r="4" spans="1:5" ht="18" thickBot="1" x14ac:dyDescent="0.35">
      <c r="A4" s="13"/>
      <c r="B4" s="13" t="s">
        <v>16</v>
      </c>
      <c r="C4" s="14"/>
      <c r="D4" s="13"/>
      <c r="E4" s="14"/>
    </row>
    <row r="5" spans="1:5" ht="15.75" thickTop="1" x14ac:dyDescent="0.25">
      <c r="C5"/>
      <c r="E5" s="33" t="s">
        <v>25</v>
      </c>
    </row>
    <row r="6" spans="1:5" x14ac:dyDescent="0.25">
      <c r="B6" t="s">
        <v>17</v>
      </c>
      <c r="C6" s="23"/>
      <c r="E6" s="30"/>
    </row>
    <row r="7" spans="1:5" x14ac:dyDescent="0.25">
      <c r="E7" s="31"/>
    </row>
    <row r="8" spans="1:5" x14ac:dyDescent="0.25">
      <c r="B8" t="s">
        <v>61</v>
      </c>
      <c r="E8" s="32"/>
    </row>
    <row r="9" spans="1:5" x14ac:dyDescent="0.25">
      <c r="E9" s="31"/>
    </row>
    <row r="10" spans="1:5" x14ac:dyDescent="0.25">
      <c r="B10" t="s">
        <v>26</v>
      </c>
      <c r="E10" s="32"/>
    </row>
    <row r="11" spans="1:5" x14ac:dyDescent="0.25">
      <c r="E11" s="31"/>
    </row>
    <row r="12" spans="1:5" x14ac:dyDescent="0.25">
      <c r="B12" t="s">
        <v>18</v>
      </c>
      <c r="E12" s="32"/>
    </row>
    <row r="15" spans="1:5" ht="18" thickBot="1" x14ac:dyDescent="0.35">
      <c r="A15" s="13"/>
      <c r="B15" s="13" t="s">
        <v>19</v>
      </c>
      <c r="C15" s="14"/>
      <c r="D15" s="13"/>
      <c r="E15" s="14"/>
    </row>
    <row r="16" spans="1:5" ht="15.75" thickTop="1" x14ac:dyDescent="0.25"/>
    <row r="17" spans="2:8" x14ac:dyDescent="0.25">
      <c r="B17" s="11" t="s">
        <v>12</v>
      </c>
    </row>
    <row r="19" spans="2:8" x14ac:dyDescent="0.25">
      <c r="B19" s="38" t="s">
        <v>6</v>
      </c>
      <c r="C19" s="38"/>
      <c r="D19" s="38"/>
      <c r="E19" s="38"/>
      <c r="F19" s="38"/>
      <c r="G19" s="38"/>
      <c r="H19" s="38"/>
    </row>
    <row r="21" spans="2:8" s="8" customFormat="1" ht="30" x14ac:dyDescent="0.25">
      <c r="C21" s="16" t="s">
        <v>2</v>
      </c>
      <c r="D21" s="17" t="s">
        <v>3</v>
      </c>
      <c r="E21" s="18" t="s">
        <v>27</v>
      </c>
      <c r="F21" s="1"/>
    </row>
    <row r="22" spans="2:8" x14ac:dyDescent="0.25">
      <c r="B22" t="s">
        <v>0</v>
      </c>
      <c r="C22" s="5">
        <v>3496</v>
      </c>
      <c r="E22" s="5">
        <f>C22*D22</f>
        <v>0</v>
      </c>
    </row>
    <row r="23" spans="2:8" x14ac:dyDescent="0.25">
      <c r="B23" t="s">
        <v>1</v>
      </c>
      <c r="C23" s="5">
        <v>4576.8</v>
      </c>
      <c r="E23" s="5">
        <f>C23*D23</f>
        <v>0</v>
      </c>
    </row>
    <row r="24" spans="2:8" x14ac:dyDescent="0.25">
      <c r="B24" t="s">
        <v>4</v>
      </c>
      <c r="C24" s="5">
        <v>2328</v>
      </c>
      <c r="E24" s="5">
        <f>C24*D24</f>
        <v>0</v>
      </c>
    </row>
    <row r="25" spans="2:8" x14ac:dyDescent="0.25">
      <c r="B25" t="s">
        <v>5</v>
      </c>
      <c r="C25" s="5">
        <v>6216</v>
      </c>
      <c r="E25" s="5">
        <f>C25*D25</f>
        <v>0</v>
      </c>
    </row>
    <row r="27" spans="2:8" x14ac:dyDescent="0.25">
      <c r="C27" s="6" t="s">
        <v>58</v>
      </c>
      <c r="D27" s="2"/>
      <c r="E27" s="6">
        <f>SUM(E22:E25)</f>
        <v>0</v>
      </c>
    </row>
    <row r="30" spans="2:8" x14ac:dyDescent="0.25">
      <c r="B30" s="11" t="s">
        <v>13</v>
      </c>
    </row>
    <row r="32" spans="2:8" x14ac:dyDescent="0.25">
      <c r="B32" s="39" t="s">
        <v>7</v>
      </c>
      <c r="C32" s="39"/>
      <c r="D32" s="39"/>
      <c r="E32" s="39"/>
      <c r="F32" s="39"/>
    </row>
    <row r="34" spans="2:5" s="8" customFormat="1" ht="30" x14ac:dyDescent="0.25">
      <c r="C34" s="16" t="s">
        <v>2</v>
      </c>
      <c r="D34" s="17" t="s">
        <v>3</v>
      </c>
      <c r="E34" s="19" t="s">
        <v>27</v>
      </c>
    </row>
    <row r="35" spans="2:5" x14ac:dyDescent="0.25">
      <c r="B35" t="s">
        <v>8</v>
      </c>
      <c r="C35" s="5">
        <v>0</v>
      </c>
      <c r="E35" s="5">
        <f>C35*D35</f>
        <v>0</v>
      </c>
    </row>
    <row r="36" spans="2:5" x14ac:dyDescent="0.25">
      <c r="B36" t="s">
        <v>9</v>
      </c>
      <c r="C36" s="5">
        <v>936</v>
      </c>
      <c r="E36" s="5">
        <f>C36*D36</f>
        <v>0</v>
      </c>
    </row>
    <row r="37" spans="2:5" x14ac:dyDescent="0.25">
      <c r="B37" t="s">
        <v>10</v>
      </c>
      <c r="C37" s="5">
        <v>5059</v>
      </c>
      <c r="E37" s="5">
        <f>C37*D37</f>
        <v>0</v>
      </c>
    </row>
    <row r="38" spans="2:5" x14ac:dyDescent="0.25">
      <c r="B38" t="s">
        <v>56</v>
      </c>
      <c r="C38" s="5">
        <v>2122</v>
      </c>
      <c r="E38" s="5">
        <f>C38*D38</f>
        <v>0</v>
      </c>
    </row>
    <row r="40" spans="2:5" x14ac:dyDescent="0.25">
      <c r="C40" s="40" t="s">
        <v>59</v>
      </c>
      <c r="D40" s="41"/>
      <c r="E40" s="6">
        <f>SUM(E35:E38)</f>
        <v>0</v>
      </c>
    </row>
    <row r="43" spans="2:5" x14ac:dyDescent="0.25">
      <c r="C43" s="6" t="s">
        <v>60</v>
      </c>
      <c r="D43" s="2"/>
      <c r="E43" s="6">
        <f>E27+E40</f>
        <v>0</v>
      </c>
    </row>
    <row r="44" spans="2:5" x14ac:dyDescent="0.25">
      <c r="C44" s="6"/>
      <c r="D44" s="2"/>
      <c r="E44" s="6"/>
    </row>
    <row r="45" spans="2:5" x14ac:dyDescent="0.25">
      <c r="C45" s="6"/>
      <c r="D45" s="2"/>
      <c r="E45" s="6"/>
    </row>
    <row r="46" spans="2:5" ht="18" thickBot="1" x14ac:dyDescent="0.35">
      <c r="B46" s="13" t="s">
        <v>20</v>
      </c>
      <c r="C46" s="14"/>
      <c r="D46" s="13"/>
      <c r="E46" s="14"/>
    </row>
    <row r="47" spans="2:5" ht="15.75" thickTop="1" x14ac:dyDescent="0.25">
      <c r="C47"/>
      <c r="E47"/>
    </row>
    <row r="48" spans="2:5" x14ac:dyDescent="0.25">
      <c r="C48"/>
      <c r="D48" s="15" t="s">
        <v>25</v>
      </c>
      <c r="E48"/>
    </row>
    <row r="49" spans="2:5" ht="30" customHeight="1" x14ac:dyDescent="0.25">
      <c r="B49" s="37" t="s">
        <v>28</v>
      </c>
      <c r="C49" s="37"/>
      <c r="D49" s="25"/>
      <c r="E49" s="6"/>
    </row>
    <row r="50" spans="2:5" x14ac:dyDescent="0.25">
      <c r="C50" s="6"/>
      <c r="D50" s="2"/>
      <c r="E50" s="20" t="s">
        <v>29</v>
      </c>
    </row>
    <row r="51" spans="2:5" ht="35.25" customHeight="1" x14ac:dyDescent="0.25">
      <c r="B51" s="37" t="s">
        <v>49</v>
      </c>
      <c r="C51" s="37"/>
      <c r="D51" s="25"/>
      <c r="E51" s="26" t="e">
        <f>D51/D49</f>
        <v>#DIV/0!</v>
      </c>
    </row>
    <row r="52" spans="2:5" ht="19.5" customHeight="1" x14ac:dyDescent="0.25">
      <c r="C52"/>
      <c r="D52" s="25"/>
      <c r="E52" s="26"/>
    </row>
    <row r="53" spans="2:5" ht="31.5" customHeight="1" x14ac:dyDescent="0.25">
      <c r="B53" s="37" t="s">
        <v>57</v>
      </c>
      <c r="C53" s="37"/>
      <c r="E53" s="26" t="e">
        <f>D53/D49</f>
        <v>#DIV/0!</v>
      </c>
    </row>
    <row r="54" spans="2:5" x14ac:dyDescent="0.25">
      <c r="C54"/>
      <c r="E54" s="6"/>
    </row>
    <row r="55" spans="2:5" ht="18" thickBot="1" x14ac:dyDescent="0.35">
      <c r="B55" s="13" t="s">
        <v>21</v>
      </c>
      <c r="C55" s="14"/>
      <c r="D55" s="13"/>
      <c r="E55" s="14"/>
    </row>
    <row r="56" spans="2:5" ht="15.75" thickTop="1" x14ac:dyDescent="0.25">
      <c r="C56" s="6"/>
      <c r="D56" s="15" t="s">
        <v>25</v>
      </c>
      <c r="E56" s="6"/>
    </row>
    <row r="57" spans="2:5" ht="30" x14ac:dyDescent="0.25">
      <c r="B57" s="7" t="s">
        <v>22</v>
      </c>
      <c r="C57" s="6"/>
      <c r="D57" s="25"/>
      <c r="E57" s="6"/>
    </row>
    <row r="58" spans="2:5" x14ac:dyDescent="0.25">
      <c r="C58" s="6"/>
      <c r="D58" s="2"/>
      <c r="E58" s="6"/>
    </row>
    <row r="59" spans="2:5" ht="30" x14ac:dyDescent="0.25">
      <c r="B59" s="7" t="s">
        <v>46</v>
      </c>
      <c r="C59" s="6"/>
      <c r="D59" s="25"/>
      <c r="E59" s="6"/>
    </row>
    <row r="60" spans="2:5" x14ac:dyDescent="0.25">
      <c r="C60" s="6"/>
      <c r="D60" s="2"/>
      <c r="E60" s="6"/>
    </row>
    <row r="61" spans="2:5" ht="45" x14ac:dyDescent="0.25">
      <c r="B61" s="7" t="s">
        <v>23</v>
      </c>
      <c r="C61" s="6"/>
      <c r="D61" s="25"/>
      <c r="E61" s="6"/>
    </row>
    <row r="62" spans="2:5" x14ac:dyDescent="0.25">
      <c r="C62" s="6"/>
      <c r="D62" s="2"/>
      <c r="E62" s="6"/>
    </row>
    <row r="63" spans="2:5" ht="45" x14ac:dyDescent="0.25">
      <c r="B63" s="7" t="s">
        <v>50</v>
      </c>
      <c r="C63" s="6"/>
      <c r="D63" s="2"/>
      <c r="E63" s="6"/>
    </row>
    <row r="64" spans="2:5" x14ac:dyDescent="0.25">
      <c r="B64" s="7"/>
      <c r="C64"/>
      <c r="E64"/>
    </row>
    <row r="65" spans="2:5" ht="18" thickBot="1" x14ac:dyDescent="0.35">
      <c r="B65" s="13" t="s">
        <v>30</v>
      </c>
      <c r="C65" s="14"/>
      <c r="D65" s="13"/>
      <c r="E65" s="14"/>
    </row>
    <row r="66" spans="2:5" ht="15.75" thickTop="1" x14ac:dyDescent="0.25">
      <c r="C66" s="6"/>
      <c r="D66" s="15" t="s">
        <v>25</v>
      </c>
      <c r="E66" s="20" t="s">
        <v>29</v>
      </c>
    </row>
    <row r="67" spans="2:5" ht="60" x14ac:dyDescent="0.25">
      <c r="B67" s="7" t="s">
        <v>31</v>
      </c>
      <c r="C67" s="6"/>
      <c r="D67" s="25"/>
      <c r="E67" s="26" t="e">
        <f>D67/E6</f>
        <v>#DIV/0!</v>
      </c>
    </row>
    <row r="68" spans="2:5" x14ac:dyDescent="0.25">
      <c r="C68" s="6"/>
      <c r="D68" s="25"/>
      <c r="E68" s="27"/>
    </row>
    <row r="69" spans="2:5" ht="45" x14ac:dyDescent="0.25">
      <c r="B69" s="7" t="s">
        <v>32</v>
      </c>
      <c r="C69" s="6"/>
      <c r="D69" s="25"/>
      <c r="E69" s="26" t="e">
        <f>D69/E6</f>
        <v>#DIV/0!</v>
      </c>
    </row>
    <row r="70" spans="2:5" x14ac:dyDescent="0.25">
      <c r="B70" s="7"/>
      <c r="C70" s="6"/>
      <c r="D70" s="25"/>
      <c r="E70" s="27"/>
    </row>
    <row r="71" spans="2:5" ht="45" x14ac:dyDescent="0.25">
      <c r="B71" s="7" t="s">
        <v>33</v>
      </c>
      <c r="C71" s="6"/>
      <c r="D71" s="25"/>
      <c r="E71" s="26" t="e">
        <f>D71/E6</f>
        <v>#DIV/0!</v>
      </c>
    </row>
    <row r="72" spans="2:5" x14ac:dyDescent="0.25">
      <c r="B72" s="7"/>
      <c r="C72" s="6"/>
      <c r="D72" s="25"/>
      <c r="E72" s="27"/>
    </row>
    <row r="73" spans="2:5" ht="45" x14ac:dyDescent="0.25">
      <c r="B73" s="7" t="s">
        <v>34</v>
      </c>
      <c r="C73" s="6"/>
      <c r="D73" s="25"/>
      <c r="E73" s="26" t="e">
        <f>D73/E6</f>
        <v>#DIV/0!</v>
      </c>
    </row>
    <row r="74" spans="2:5" x14ac:dyDescent="0.25">
      <c r="B74" s="7"/>
      <c r="C74" s="6"/>
      <c r="D74" s="25"/>
      <c r="E74" s="27"/>
    </row>
    <row r="75" spans="2:5" ht="45" x14ac:dyDescent="0.25">
      <c r="B75" s="7" t="s">
        <v>35</v>
      </c>
      <c r="C75" s="6"/>
      <c r="D75" s="25"/>
      <c r="E75" s="26" t="e">
        <f>D75/E6</f>
        <v>#DIV/0!</v>
      </c>
    </row>
    <row r="76" spans="2:5" x14ac:dyDescent="0.25">
      <c r="B76" s="7"/>
      <c r="C76" s="6"/>
      <c r="D76" s="2"/>
      <c r="E76" s="6"/>
    </row>
    <row r="77" spans="2:5" x14ac:dyDescent="0.25">
      <c r="B77" s="7"/>
      <c r="C77" s="6"/>
      <c r="D77" s="2"/>
      <c r="E77" s="6"/>
    </row>
    <row r="78" spans="2:5" ht="18" thickBot="1" x14ac:dyDescent="0.35">
      <c r="B78" s="21" t="s">
        <v>36</v>
      </c>
      <c r="C78" s="14"/>
      <c r="D78" s="13"/>
      <c r="E78" s="14"/>
    </row>
    <row r="79" spans="2:5" ht="15.75" thickTop="1" x14ac:dyDescent="0.25">
      <c r="C79"/>
      <c r="D79" s="15" t="s">
        <v>25</v>
      </c>
      <c r="E79" s="15" t="s">
        <v>29</v>
      </c>
    </row>
    <row r="80" spans="2:5" x14ac:dyDescent="0.25">
      <c r="B80" t="s">
        <v>37</v>
      </c>
      <c r="C80"/>
      <c r="E80"/>
    </row>
    <row r="81" spans="2:5" ht="30" x14ac:dyDescent="0.25">
      <c r="C81" s="7" t="s">
        <v>38</v>
      </c>
      <c r="E81" s="28" t="e">
        <f>D81/$E$6</f>
        <v>#DIV/0!</v>
      </c>
    </row>
    <row r="82" spans="2:5" x14ac:dyDescent="0.25">
      <c r="C82" t="s">
        <v>40</v>
      </c>
      <c r="E82" s="28" t="e">
        <f>D82/$E$6</f>
        <v>#DIV/0!</v>
      </c>
    </row>
    <row r="83" spans="2:5" ht="30" x14ac:dyDescent="0.25">
      <c r="C83" s="7" t="s">
        <v>39</v>
      </c>
      <c r="E83" s="28" t="e">
        <f>D83/$E$6</f>
        <v>#DIV/0!</v>
      </c>
    </row>
    <row r="84" spans="2:5" x14ac:dyDescent="0.25">
      <c r="C84" t="s">
        <v>41</v>
      </c>
      <c r="E84" s="28" t="e">
        <f>D84/$E$6</f>
        <v>#DIV/0!</v>
      </c>
    </row>
    <row r="85" spans="2:5" x14ac:dyDescent="0.25">
      <c r="C85"/>
      <c r="E85"/>
    </row>
    <row r="86" spans="2:5" x14ac:dyDescent="0.25">
      <c r="C86"/>
      <c r="D86" s="36" t="s">
        <v>48</v>
      </c>
      <c r="E86" s="36"/>
    </row>
    <row r="87" spans="2:5" x14ac:dyDescent="0.25">
      <c r="C87"/>
      <c r="E87"/>
    </row>
    <row r="88" spans="2:5" ht="18" thickBot="1" x14ac:dyDescent="0.35">
      <c r="B88" s="13" t="s">
        <v>42</v>
      </c>
      <c r="C88" s="14"/>
      <c r="D88" s="13"/>
      <c r="E88" s="14"/>
    </row>
    <row r="89" spans="2:5" ht="15.75" thickTop="1" x14ac:dyDescent="0.25">
      <c r="C89"/>
      <c r="E89"/>
    </row>
    <row r="90" spans="2:5" x14ac:dyDescent="0.25">
      <c r="B90" t="s">
        <v>53</v>
      </c>
      <c r="C90"/>
      <c r="E90"/>
    </row>
    <row r="91" spans="2:5" x14ac:dyDescent="0.25">
      <c r="C91" s="35" t="s">
        <v>52</v>
      </c>
      <c r="D91" s="15" t="s">
        <v>14</v>
      </c>
      <c r="E91" s="20" t="s">
        <v>15</v>
      </c>
    </row>
    <row r="92" spans="2:5" x14ac:dyDescent="0.25">
      <c r="B92" t="s">
        <v>43</v>
      </c>
      <c r="C92" s="24"/>
      <c r="D92" s="22">
        <v>6.19</v>
      </c>
      <c r="E92" s="5">
        <f>C92*D92</f>
        <v>0</v>
      </c>
    </row>
    <row r="93" spans="2:5" x14ac:dyDescent="0.25">
      <c r="B93" s="7" t="s">
        <v>44</v>
      </c>
      <c r="C93" s="29"/>
      <c r="D93" s="4">
        <v>6.19</v>
      </c>
      <c r="E93" s="5">
        <f>C93*D93</f>
        <v>0</v>
      </c>
    </row>
    <row r="94" spans="2:5" x14ac:dyDescent="0.25">
      <c r="B94" s="3" t="s">
        <v>45</v>
      </c>
      <c r="C94" s="24"/>
      <c r="D94" s="22">
        <v>6.19</v>
      </c>
      <c r="E94" s="5">
        <f>C94*D94</f>
        <v>0</v>
      </c>
    </row>
    <row r="95" spans="2:5" x14ac:dyDescent="0.25">
      <c r="B95" s="3"/>
      <c r="C95" s="24"/>
      <c r="D95" s="22"/>
    </row>
    <row r="96" spans="2:5" x14ac:dyDescent="0.25">
      <c r="B96" s="3"/>
      <c r="C96" s="24"/>
      <c r="D96" s="22" t="s">
        <v>54</v>
      </c>
      <c r="E96" s="5">
        <f>SUM(E92,E93,E94)</f>
        <v>0</v>
      </c>
    </row>
    <row r="97" spans="2:7" x14ac:dyDescent="0.25">
      <c r="B97" s="3"/>
      <c r="C97" s="9"/>
      <c r="D97" s="22" t="s">
        <v>55</v>
      </c>
      <c r="E97" s="5">
        <f>PRODUCT(E96,48)</f>
        <v>0</v>
      </c>
    </row>
    <row r="98" spans="2:7" ht="44.25" customHeight="1" x14ac:dyDescent="0.25">
      <c r="B98" t="s">
        <v>47</v>
      </c>
      <c r="F98" s="1"/>
      <c r="G98" s="1"/>
    </row>
    <row r="99" spans="2:7" ht="45" x14ac:dyDescent="0.25">
      <c r="C99" s="34" t="s">
        <v>51</v>
      </c>
      <c r="D99" s="18" t="s">
        <v>62</v>
      </c>
      <c r="E99" s="17" t="s">
        <v>11</v>
      </c>
    </row>
    <row r="100" spans="2:7" x14ac:dyDescent="0.25">
      <c r="B100" s="7"/>
      <c r="C100" s="3"/>
      <c r="D100" s="10"/>
      <c r="E100" s="3" t="e">
        <f>C100/D100</f>
        <v>#DIV/0!</v>
      </c>
    </row>
    <row r="101" spans="2:7" x14ac:dyDescent="0.25">
      <c r="D101" s="5"/>
    </row>
  </sheetData>
  <mergeCells count="7">
    <mergeCell ref="D86:E86"/>
    <mergeCell ref="B53:C53"/>
    <mergeCell ref="B19:H19"/>
    <mergeCell ref="B32:F32"/>
    <mergeCell ref="C40:D40"/>
    <mergeCell ref="B49:C49"/>
    <mergeCell ref="B51:C51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University of York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Rugg</dc:creator>
  <cp:lastModifiedBy>Chris Hancock</cp:lastModifiedBy>
  <cp:lastPrinted>2013-01-23T11:49:24Z</cp:lastPrinted>
  <dcterms:created xsi:type="dcterms:W3CDTF">2012-10-17T13:10:04Z</dcterms:created>
  <dcterms:modified xsi:type="dcterms:W3CDTF">2017-04-06T07:37:24Z</dcterms:modified>
</cp:coreProperties>
</file>